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4" i="1" l="1"/>
  <c r="O18" i="1"/>
  <c r="O21" i="1" s="1"/>
  <c r="AE14" i="1"/>
  <c r="AD14" i="1"/>
  <c r="AC14" i="1"/>
  <c r="AB14" i="1"/>
  <c r="AA14" i="1"/>
  <c r="Z14" i="1"/>
  <c r="Y14" i="1"/>
  <c r="M20" i="1"/>
  <c r="X14" i="1"/>
  <c r="L20" i="1"/>
  <c r="W14" i="1"/>
  <c r="V14" i="1"/>
  <c r="U14" i="1"/>
  <c r="T14" i="1"/>
  <c r="S14" i="1"/>
  <c r="R14" i="1"/>
  <c r="Q14" i="1"/>
  <c r="P14" i="1"/>
  <c r="E21" i="1"/>
  <c r="M14" i="1"/>
  <c r="L14" i="1"/>
  <c r="K14" i="1"/>
  <c r="J14" i="1"/>
  <c r="I14" i="1"/>
  <c r="H14" i="1"/>
  <c r="H21" i="1"/>
  <c r="L21" i="1" s="1"/>
  <c r="G14" i="1"/>
  <c r="D15" i="1" s="1"/>
  <c r="F14" i="1"/>
  <c r="E14" i="1"/>
  <c r="I21" i="1"/>
  <c r="M18" i="1"/>
  <c r="L19" i="1"/>
  <c r="K19" i="1"/>
  <c r="M19" i="1"/>
  <c r="K20" i="1"/>
  <c r="G21" i="1"/>
  <c r="N18" i="1"/>
  <c r="F21" i="1"/>
  <c r="K21" i="1"/>
  <c r="M21" i="1"/>
  <c r="K18" i="1"/>
  <c r="L18" i="1"/>
</calcChain>
</file>

<file path=xl/sharedStrings.xml><?xml version="1.0" encoding="utf-8"?>
<sst xmlns="http://schemas.openxmlformats.org/spreadsheetml/2006/main" count="100" uniqueCount="64">
  <si>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</si>
  <si>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</si>
  <si>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</si>
  <si>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</si>
  <si>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</si>
  <si>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</si>
  <si>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</si>
  <si>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</si>
  <si>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</si>
  <si>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</si>
  <si>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</si>
  <si>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</si>
  <si>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</si>
  <si>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</si>
  <si>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</si>
  <si>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</si>
  <si>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</si>
  <si>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</si>
  <si>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</si>
  <si>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</si>
  <si>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</si>
  <si>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</si>
  <si>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</si>
  <si>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</si>
  <si>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</si>
  <si>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</si>
  <si>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</si>
  <si>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</si>
  <si>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</si>
  <si>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</si>
  <si>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</si>
  <si>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</si>
  <si>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</si>
  <si>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</si>
  <si>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</si>
  <si>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</si>
  <si>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</si>
  <si>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</si>
  <si>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</si>
  <si>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</si>
  <si>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</si>
  <si>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3.9.1984</t>
  </si>
  <si>
    <t>YPJ</t>
  </si>
  <si>
    <t>ykköspesis</t>
  </si>
  <si>
    <t>9.</t>
  </si>
  <si>
    <t>10.</t>
  </si>
  <si>
    <t>PeTo-Jussit</t>
  </si>
  <si>
    <t>4.</t>
  </si>
  <si>
    <t>8.</t>
  </si>
  <si>
    <t>karsintasarja</t>
  </si>
  <si>
    <t>jatkosarja ja play off</t>
  </si>
  <si>
    <t xml:space="preserve">jatkosarja   </t>
  </si>
  <si>
    <t>play off</t>
  </si>
  <si>
    <t>16.08. 2001  ViVe - YPJ  2-0  (6-1, 3-1)</t>
  </si>
  <si>
    <t>01.09. 2001  IK - YPJ  2-1  (3-5, 11-0, 1-0)</t>
  </si>
  <si>
    <t>29.05. 2005  PeTo-Jussit - SoJy  2-1  (10-5, 4-5, 1-0)</t>
  </si>
  <si>
    <t>5.  ottelu</t>
  </si>
  <si>
    <t>34.  ottelu</t>
  </si>
  <si>
    <t xml:space="preserve">  16 v 11 kk 13 pv</t>
  </si>
  <si>
    <t xml:space="preserve">  16 v 11 kk 29 pv</t>
  </si>
  <si>
    <t xml:space="preserve">  21 v   8 kk 26 pv</t>
  </si>
  <si>
    <t>YPJ = Ylihärmän Pesis-Junkkarit  (1996),  kasvattajaseura</t>
  </si>
  <si>
    <t>PeTo-Jussit = PeTo-Jussit, Seinäjoki  (2004)</t>
  </si>
  <si>
    <t>Anniina Paavola os. Litmanen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</si>
</sst>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4" fillId="4" borderId="3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9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2" borderId="8" xfId="0" applyFont="1" applyFill="1" applyBorder="1" applyAlignment="1">
      <alignment horizontal="center"/>
    </xf>
    <xf numFmtId="0" fontId="1" fillId="7" borderId="15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13" xfId="0" applyFont="1" applyFill="1" applyBorder="1"/>
    <xf numFmtId="0" fontId="1" fillId="7" borderId="13" xfId="0" applyFont="1" applyFill="1" applyBorder="1"/>
    <xf numFmtId="0" fontId="1" fillId="7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14.710937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7" width="5.7109375" style="26" customWidth="1"/>
    <col min="28" max="28" width="6.28515625" style="9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63</v>
      </c>
      <c r="C1" s="2"/>
      <c r="D1" s="3"/>
      <c r="E1" s="3"/>
      <c r="F1" s="4" t="s">
        <v>41</v>
      </c>
      <c r="G1" s="5"/>
      <c r="H1" s="6"/>
      <c r="I1" s="3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/>
      <c r="D4" s="28" t="s">
        <v>42</v>
      </c>
      <c r="E4" s="29"/>
      <c r="F4" s="29" t="s">
        <v>43</v>
      </c>
      <c r="G4" s="30"/>
      <c r="H4" s="31"/>
      <c r="I4" s="27"/>
      <c r="J4" s="27"/>
      <c r="K4" s="27"/>
      <c r="L4" s="27"/>
      <c r="M4" s="27"/>
      <c r="N4" s="27"/>
      <c r="O4" s="25"/>
      <c r="P4" s="32"/>
      <c r="Q4" s="32"/>
      <c r="R4" s="32"/>
      <c r="S4" s="32"/>
      <c r="T4" s="32"/>
      <c r="U4" s="33">
        <v>5</v>
      </c>
      <c r="V4" s="33">
        <v>0</v>
      </c>
      <c r="W4" s="33">
        <v>1</v>
      </c>
      <c r="X4" s="33">
        <v>1</v>
      </c>
      <c r="Y4" s="33">
        <v>8</v>
      </c>
      <c r="Z4" s="32"/>
      <c r="AA4" s="32"/>
      <c r="AB4" s="32"/>
      <c r="AC4" s="32"/>
      <c r="AD4" s="32"/>
      <c r="AE4" s="32"/>
      <c r="AF4" s="34" t="s">
        <v>49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27"/>
      <c r="D5" s="28" t="s">
        <v>42</v>
      </c>
      <c r="E5" s="29"/>
      <c r="F5" s="29" t="s">
        <v>43</v>
      </c>
      <c r="G5" s="30"/>
      <c r="H5" s="31"/>
      <c r="I5" s="27"/>
      <c r="J5" s="27"/>
      <c r="K5" s="27"/>
      <c r="L5" s="27"/>
      <c r="M5" s="27"/>
      <c r="N5" s="27"/>
      <c r="O5" s="25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3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/>
      <c r="D6" s="28" t="s">
        <v>42</v>
      </c>
      <c r="E6" s="29"/>
      <c r="F6" s="29" t="s">
        <v>43</v>
      </c>
      <c r="G6" s="30"/>
      <c r="H6" s="31"/>
      <c r="I6" s="27"/>
      <c r="J6" s="27"/>
      <c r="K6" s="27"/>
      <c r="L6" s="27"/>
      <c r="M6" s="27"/>
      <c r="N6" s="27"/>
      <c r="O6" s="25"/>
      <c r="P6" s="32"/>
      <c r="Q6" s="32"/>
      <c r="R6" s="32"/>
      <c r="S6" s="32"/>
      <c r="T6" s="32"/>
      <c r="U6" s="33">
        <v>6</v>
      </c>
      <c r="V6" s="33">
        <v>0</v>
      </c>
      <c r="W6" s="33">
        <v>5</v>
      </c>
      <c r="X6" s="33">
        <v>4</v>
      </c>
      <c r="Y6" s="33">
        <v>28</v>
      </c>
      <c r="Z6" s="32"/>
      <c r="AA6" s="32"/>
      <c r="AB6" s="32"/>
      <c r="AC6" s="32"/>
      <c r="AD6" s="32"/>
      <c r="AE6" s="32"/>
      <c r="AF6" s="34" t="s">
        <v>49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6">
        <v>2004</v>
      </c>
      <c r="C7" s="36" t="s">
        <v>44</v>
      </c>
      <c r="D7" s="37" t="s">
        <v>42</v>
      </c>
      <c r="E7" s="32">
        <v>20</v>
      </c>
      <c r="F7" s="32">
        <v>0</v>
      </c>
      <c r="G7" s="32">
        <v>2</v>
      </c>
      <c r="H7" s="32">
        <v>17</v>
      </c>
      <c r="I7" s="32">
        <v>62</v>
      </c>
      <c r="J7" s="32">
        <v>16</v>
      </c>
      <c r="K7" s="32">
        <v>14</v>
      </c>
      <c r="L7" s="32">
        <v>30</v>
      </c>
      <c r="M7" s="32">
        <v>2</v>
      </c>
      <c r="N7" s="38">
        <v>0.52990000000000004</v>
      </c>
      <c r="O7" s="25"/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3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2">
        <v>2005</v>
      </c>
      <c r="C8" s="32" t="s">
        <v>45</v>
      </c>
      <c r="D8" s="37" t="s">
        <v>46</v>
      </c>
      <c r="E8" s="32">
        <v>20</v>
      </c>
      <c r="F8" s="32">
        <v>1</v>
      </c>
      <c r="G8" s="32">
        <v>3</v>
      </c>
      <c r="H8" s="32">
        <v>5</v>
      </c>
      <c r="I8" s="32">
        <v>68</v>
      </c>
      <c r="J8" s="32">
        <v>13</v>
      </c>
      <c r="K8" s="32">
        <v>18</v>
      </c>
      <c r="L8" s="32">
        <v>33</v>
      </c>
      <c r="M8" s="32">
        <v>4</v>
      </c>
      <c r="N8" s="38">
        <v>0.4577</v>
      </c>
      <c r="O8" s="25"/>
      <c r="P8" s="32"/>
      <c r="Q8" s="32"/>
      <c r="R8" s="32"/>
      <c r="S8" s="32"/>
      <c r="T8" s="32"/>
      <c r="U8" s="33">
        <v>6</v>
      </c>
      <c r="V8" s="33">
        <v>0</v>
      </c>
      <c r="W8" s="33">
        <v>3</v>
      </c>
      <c r="X8" s="33">
        <v>7</v>
      </c>
      <c r="Y8" s="33">
        <v>28</v>
      </c>
      <c r="Z8" s="32"/>
      <c r="AA8" s="32"/>
      <c r="AB8" s="32"/>
      <c r="AC8" s="32"/>
      <c r="AD8" s="32"/>
      <c r="AE8" s="32"/>
      <c r="AF8" s="34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2">
        <v>2006</v>
      </c>
      <c r="C9" s="32" t="s">
        <v>47</v>
      </c>
      <c r="D9" s="37" t="s">
        <v>46</v>
      </c>
      <c r="E9" s="32">
        <v>19</v>
      </c>
      <c r="F9" s="32">
        <v>0</v>
      </c>
      <c r="G9" s="32">
        <v>2</v>
      </c>
      <c r="H9" s="32">
        <v>4</v>
      </c>
      <c r="I9" s="32">
        <v>35</v>
      </c>
      <c r="J9" s="32">
        <v>3</v>
      </c>
      <c r="K9" s="32">
        <v>19</v>
      </c>
      <c r="L9" s="32">
        <v>11</v>
      </c>
      <c r="M9" s="32">
        <v>2</v>
      </c>
      <c r="N9" s="38">
        <v>0.45450000000000002</v>
      </c>
      <c r="O9" s="25"/>
      <c r="P9" s="32">
        <v>11</v>
      </c>
      <c r="Q9" s="32">
        <v>0</v>
      </c>
      <c r="R9" s="32">
        <v>2</v>
      </c>
      <c r="S9" s="32">
        <v>1</v>
      </c>
      <c r="T9" s="32">
        <v>20</v>
      </c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2">
        <v>2007</v>
      </c>
      <c r="C10" s="32" t="s">
        <v>48</v>
      </c>
      <c r="D10" s="37" t="s">
        <v>42</v>
      </c>
      <c r="E10" s="32">
        <v>20</v>
      </c>
      <c r="F10" s="32">
        <v>1</v>
      </c>
      <c r="G10" s="32">
        <v>2</v>
      </c>
      <c r="H10" s="32">
        <v>24</v>
      </c>
      <c r="I10" s="32">
        <v>77</v>
      </c>
      <c r="J10" s="32">
        <v>15</v>
      </c>
      <c r="K10" s="32">
        <v>30</v>
      </c>
      <c r="L10" s="32">
        <v>29</v>
      </c>
      <c r="M10" s="32">
        <v>3</v>
      </c>
      <c r="N10" s="38">
        <v>0.54600000000000004</v>
      </c>
      <c r="O10" s="25"/>
      <c r="P10" s="32">
        <v>7</v>
      </c>
      <c r="Q10" s="32">
        <v>0</v>
      </c>
      <c r="R10" s="32">
        <v>0</v>
      </c>
      <c r="S10" s="32">
        <v>5</v>
      </c>
      <c r="T10" s="32">
        <v>24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39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2">
        <v>2008</v>
      </c>
      <c r="C11" s="32" t="s">
        <v>44</v>
      </c>
      <c r="D11" s="37" t="s">
        <v>42</v>
      </c>
      <c r="E11" s="32">
        <v>20</v>
      </c>
      <c r="F11" s="32">
        <v>0</v>
      </c>
      <c r="G11" s="32">
        <v>1</v>
      </c>
      <c r="H11" s="32">
        <v>15</v>
      </c>
      <c r="I11" s="32">
        <v>69</v>
      </c>
      <c r="J11" s="32">
        <v>18</v>
      </c>
      <c r="K11" s="32">
        <v>38</v>
      </c>
      <c r="L11" s="32">
        <v>12</v>
      </c>
      <c r="M11" s="32">
        <v>1</v>
      </c>
      <c r="N11" s="38">
        <v>0.54759999999999998</v>
      </c>
      <c r="O11" s="25"/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2009</v>
      </c>
      <c r="C12" s="32" t="s">
        <v>47</v>
      </c>
      <c r="D12" s="37" t="s">
        <v>46</v>
      </c>
      <c r="E12" s="32">
        <v>24</v>
      </c>
      <c r="F12" s="32">
        <v>0</v>
      </c>
      <c r="G12" s="32">
        <v>4</v>
      </c>
      <c r="H12" s="32">
        <v>23</v>
      </c>
      <c r="I12" s="32">
        <v>62</v>
      </c>
      <c r="J12" s="32">
        <v>11</v>
      </c>
      <c r="K12" s="32">
        <v>30</v>
      </c>
      <c r="L12" s="32">
        <v>17</v>
      </c>
      <c r="M12" s="32">
        <v>4</v>
      </c>
      <c r="N12" s="38">
        <v>0.54859999999999998</v>
      </c>
      <c r="O12" s="25"/>
      <c r="P12" s="32">
        <v>9</v>
      </c>
      <c r="Q12" s="32">
        <v>0</v>
      </c>
      <c r="R12" s="32">
        <v>1</v>
      </c>
      <c r="S12" s="32">
        <v>6</v>
      </c>
      <c r="T12" s="32">
        <v>24</v>
      </c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4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2">
        <v>2010</v>
      </c>
      <c r="C13" s="32" t="s">
        <v>47</v>
      </c>
      <c r="D13" s="37" t="s">
        <v>46</v>
      </c>
      <c r="E13" s="32">
        <v>19</v>
      </c>
      <c r="F13" s="32">
        <v>1</v>
      </c>
      <c r="G13" s="32">
        <v>4</v>
      </c>
      <c r="H13" s="32">
        <v>15</v>
      </c>
      <c r="I13" s="32">
        <v>62</v>
      </c>
      <c r="J13" s="32">
        <v>8</v>
      </c>
      <c r="K13" s="32">
        <v>28</v>
      </c>
      <c r="L13" s="32">
        <v>21</v>
      </c>
      <c r="M13" s="32">
        <v>5</v>
      </c>
      <c r="N13" s="38">
        <v>0.61380000000000001</v>
      </c>
      <c r="O13" s="25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142</v>
      </c>
      <c r="F14" s="19">
        <f t="shared" si="0"/>
        <v>3</v>
      </c>
      <c r="G14" s="19">
        <f t="shared" si="0"/>
        <v>18</v>
      </c>
      <c r="H14" s="19">
        <f t="shared" si="0"/>
        <v>103</v>
      </c>
      <c r="I14" s="19">
        <f t="shared" si="0"/>
        <v>435</v>
      </c>
      <c r="J14" s="19">
        <f t="shared" si="0"/>
        <v>84</v>
      </c>
      <c r="K14" s="19">
        <f t="shared" si="0"/>
        <v>177</v>
      </c>
      <c r="L14" s="19">
        <f t="shared" si="0"/>
        <v>153</v>
      </c>
      <c r="M14" s="19">
        <f t="shared" si="0"/>
        <v>21</v>
      </c>
      <c r="N14" s="40">
        <v>0.53200000000000003</v>
      </c>
      <c r="O14" s="41">
        <f t="shared" ref="O14:AE14" si="1">SUM(O4:O13)</f>
        <v>0</v>
      </c>
      <c r="P14" s="19">
        <f t="shared" si="1"/>
        <v>27</v>
      </c>
      <c r="Q14" s="19">
        <f t="shared" si="1"/>
        <v>0</v>
      </c>
      <c r="R14" s="19">
        <f t="shared" si="1"/>
        <v>3</v>
      </c>
      <c r="S14" s="19">
        <f t="shared" si="1"/>
        <v>12</v>
      </c>
      <c r="T14" s="19">
        <f t="shared" si="1"/>
        <v>68</v>
      </c>
      <c r="U14" s="19">
        <f t="shared" si="1"/>
        <v>17</v>
      </c>
      <c r="V14" s="19">
        <f t="shared" si="1"/>
        <v>0</v>
      </c>
      <c r="W14" s="19">
        <f t="shared" si="1"/>
        <v>9</v>
      </c>
      <c r="X14" s="19">
        <f t="shared" si="1"/>
        <v>12</v>
      </c>
      <c r="Y14" s="19">
        <f t="shared" si="1"/>
        <v>64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7" t="s">
        <v>2</v>
      </c>
      <c r="C15" s="42"/>
      <c r="D15" s="43">
        <f>SUM(F14:H14)+((I14-F14-G14)/3)+(E14/3)+(Z14*25)+(AA14*25)+(AB14*10)+(AC14*25)+(AD14*20)+(AE14*15)</f>
        <v>309.33333333333331</v>
      </c>
      <c r="E15" s="1"/>
      <c r="F15" s="1"/>
      <c r="G15" s="1"/>
      <c r="H15" s="1"/>
      <c r="I15" s="1"/>
      <c r="J15" s="1"/>
      <c r="K15" s="1"/>
      <c r="L15" s="1"/>
      <c r="M15" s="1"/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4"/>
      <c r="O16" s="46"/>
      <c r="P16" s="1"/>
      <c r="Q16" s="47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9"/>
      <c r="D17" s="4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40" t="s">
        <v>38</v>
      </c>
      <c r="O17" s="25"/>
      <c r="P17" s="50" t="s">
        <v>33</v>
      </c>
      <c r="Q17" s="13"/>
      <c r="R17" s="13"/>
      <c r="S17" s="13"/>
      <c r="T17" s="51"/>
      <c r="U17" s="51"/>
      <c r="V17" s="51"/>
      <c r="W17" s="51"/>
      <c r="X17" s="51"/>
      <c r="Y17" s="13"/>
      <c r="Z17" s="13"/>
      <c r="AA17" s="13"/>
      <c r="AB17" s="12"/>
      <c r="AC17" s="13"/>
      <c r="AD17" s="13"/>
      <c r="AE17" s="13"/>
      <c r="AF17" s="5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17</v>
      </c>
      <c r="C18" s="13"/>
      <c r="D18" s="53"/>
      <c r="E18" s="32">
        <v>142</v>
      </c>
      <c r="F18" s="32">
        <v>3</v>
      </c>
      <c r="G18" s="32">
        <v>18</v>
      </c>
      <c r="H18" s="32">
        <v>103</v>
      </c>
      <c r="I18" s="32">
        <v>435</v>
      </c>
      <c r="J18" s="1"/>
      <c r="K18" s="54">
        <f>PRODUCT((F18+G18)/E18)</f>
        <v>0.14788732394366197</v>
      </c>
      <c r="L18" s="54">
        <f>PRODUCT(H18/E18)</f>
        <v>0.72535211267605637</v>
      </c>
      <c r="M18" s="54">
        <f>PRODUCT(I18/E18)</f>
        <v>3.063380281690141</v>
      </c>
      <c r="N18" s="38">
        <f>PRODUCT(N14)</f>
        <v>0.53200000000000003</v>
      </c>
      <c r="O18" s="25">
        <f>PRODUCT(O14)</f>
        <v>0</v>
      </c>
      <c r="P18" s="55" t="s">
        <v>34</v>
      </c>
      <c r="Q18" s="56"/>
      <c r="R18" s="56"/>
      <c r="S18" s="57" t="s">
        <v>53</v>
      </c>
      <c r="T18" s="57"/>
      <c r="U18" s="57"/>
      <c r="V18" s="57"/>
      <c r="W18" s="57"/>
      <c r="X18" s="57"/>
      <c r="Y18" s="57"/>
      <c r="Z18" s="57"/>
      <c r="AA18" s="57"/>
      <c r="AB18" s="58"/>
      <c r="AC18" s="57"/>
      <c r="AD18" s="59" t="s">
        <v>39</v>
      </c>
      <c r="AE18" s="59"/>
      <c r="AF18" s="60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1" t="s">
        <v>18</v>
      </c>
      <c r="C19" s="62"/>
      <c r="D19" s="63"/>
      <c r="E19" s="32">
        <v>27</v>
      </c>
      <c r="F19" s="32">
        <v>0</v>
      </c>
      <c r="G19" s="32">
        <v>3</v>
      </c>
      <c r="H19" s="32">
        <v>12</v>
      </c>
      <c r="I19" s="32">
        <v>68</v>
      </c>
      <c r="J19" s="1"/>
      <c r="K19" s="54">
        <f>PRODUCT((F19+G19)/E19)</f>
        <v>0.1111111111111111</v>
      </c>
      <c r="L19" s="54">
        <f>PRODUCT(H19/E19)</f>
        <v>0.44444444444444442</v>
      </c>
      <c r="M19" s="54">
        <f>PRODUCT(I19/E19)</f>
        <v>2.5185185185185186</v>
      </c>
      <c r="N19" s="38">
        <v>0.48199999999999998</v>
      </c>
      <c r="O19" s="64">
        <v>0</v>
      </c>
      <c r="P19" s="65" t="s">
        <v>35</v>
      </c>
      <c r="Q19" s="66"/>
      <c r="R19" s="66"/>
      <c r="S19" s="67" t="s">
        <v>54</v>
      </c>
      <c r="T19" s="67"/>
      <c r="U19" s="67"/>
      <c r="V19" s="67"/>
      <c r="W19" s="67"/>
      <c r="X19" s="67"/>
      <c r="Y19" s="67"/>
      <c r="Z19" s="67"/>
      <c r="AA19" s="67"/>
      <c r="AB19" s="68"/>
      <c r="AC19" s="67"/>
      <c r="AD19" s="69" t="s">
        <v>56</v>
      </c>
      <c r="AE19" s="69"/>
      <c r="AF19" s="70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71" t="s">
        <v>19</v>
      </c>
      <c r="C20" s="72"/>
      <c r="D20" s="73"/>
      <c r="E20" s="33">
        <v>17</v>
      </c>
      <c r="F20" s="33">
        <v>0</v>
      </c>
      <c r="G20" s="33">
        <v>9</v>
      </c>
      <c r="H20" s="33">
        <v>12</v>
      </c>
      <c r="I20" s="33">
        <v>64</v>
      </c>
      <c r="J20" s="1"/>
      <c r="K20" s="74">
        <f>PRODUCT((F20+G20)/E20)</f>
        <v>0.52941176470588236</v>
      </c>
      <c r="L20" s="74">
        <f>PRODUCT(H20/E20)</f>
        <v>0.70588235294117652</v>
      </c>
      <c r="M20" s="74">
        <f>PRODUCT(I20/E20)</f>
        <v>3.7647058823529411</v>
      </c>
      <c r="N20" s="75">
        <v>0.63400000000000001</v>
      </c>
      <c r="O20" s="25">
        <v>0</v>
      </c>
      <c r="P20" s="65" t="s">
        <v>36</v>
      </c>
      <c r="Q20" s="66"/>
      <c r="R20" s="66"/>
      <c r="S20" s="67" t="s">
        <v>54</v>
      </c>
      <c r="T20" s="67"/>
      <c r="U20" s="67"/>
      <c r="V20" s="67"/>
      <c r="W20" s="67"/>
      <c r="X20" s="67"/>
      <c r="Y20" s="67"/>
      <c r="Z20" s="67"/>
      <c r="AA20" s="67"/>
      <c r="AB20" s="68"/>
      <c r="AC20" s="67"/>
      <c r="AD20" s="69" t="s">
        <v>56</v>
      </c>
      <c r="AE20" s="69"/>
      <c r="AF20" s="70" t="s">
        <v>59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6" t="s">
        <v>20</v>
      </c>
      <c r="C21" s="77"/>
      <c r="D21" s="78"/>
      <c r="E21" s="19">
        <f>SUM(E18:E20)</f>
        <v>186</v>
      </c>
      <c r="F21" s="19">
        <f>SUM(F18:F20)</f>
        <v>3</v>
      </c>
      <c r="G21" s="19">
        <f>SUM(G18:G20)</f>
        <v>30</v>
      </c>
      <c r="H21" s="19">
        <f>SUM(H18:H20)</f>
        <v>127</v>
      </c>
      <c r="I21" s="19">
        <f>SUM(I18:I20)</f>
        <v>567</v>
      </c>
      <c r="J21" s="1"/>
      <c r="K21" s="79">
        <f>PRODUCT((F21+G21)/E21)</f>
        <v>0.17741935483870969</v>
      </c>
      <c r="L21" s="79">
        <f>PRODUCT(H21/E21)</f>
        <v>0.68279569892473113</v>
      </c>
      <c r="M21" s="79">
        <f>PRODUCT(I21/E21)</f>
        <v>3.0483870967741935</v>
      </c>
      <c r="N21" s="40">
        <v>0.53500000000000003</v>
      </c>
      <c r="O21" s="25">
        <f>SUM(O18:O20)</f>
        <v>0</v>
      </c>
      <c r="P21" s="80" t="s">
        <v>37</v>
      </c>
      <c r="Q21" s="81"/>
      <c r="R21" s="81"/>
      <c r="S21" s="82" t="s">
        <v>55</v>
      </c>
      <c r="T21" s="82"/>
      <c r="U21" s="82"/>
      <c r="V21" s="82"/>
      <c r="W21" s="82"/>
      <c r="X21" s="82"/>
      <c r="Y21" s="82"/>
      <c r="Z21" s="82"/>
      <c r="AA21" s="82"/>
      <c r="AB21" s="83"/>
      <c r="AC21" s="82"/>
      <c r="AD21" s="84" t="s">
        <v>57</v>
      </c>
      <c r="AE21" s="84"/>
      <c r="AF21" s="85" t="s">
        <v>60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5"/>
      <c r="C22" s="45"/>
      <c r="D22" s="45"/>
      <c r="E22" s="45"/>
      <c r="F22" s="45"/>
      <c r="G22" s="45"/>
      <c r="H22" s="45"/>
      <c r="I22" s="45"/>
      <c r="J22" s="1"/>
      <c r="K22" s="45"/>
      <c r="L22" s="45"/>
      <c r="M22" s="45"/>
      <c r="N22" s="44"/>
      <c r="O22" s="25"/>
      <c r="P22" s="1"/>
      <c r="Q22" s="47"/>
      <c r="R22" s="1"/>
      <c r="S22" s="1"/>
      <c r="T22" s="25"/>
      <c r="U22" s="25"/>
      <c r="V22" s="86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61</v>
      </c>
      <c r="E23" s="1"/>
      <c r="F23" s="25"/>
      <c r="G23" s="1"/>
      <c r="H23" s="1"/>
      <c r="I23" s="1"/>
      <c r="J23" s="1"/>
      <c r="K23" s="1"/>
      <c r="L23" s="1"/>
      <c r="M23" s="1"/>
      <c r="N23" s="47"/>
      <c r="O23" s="25"/>
      <c r="P23" s="1"/>
      <c r="Q23" s="47"/>
      <c r="R23" s="1"/>
      <c r="S23" s="1"/>
      <c r="T23" s="25"/>
      <c r="U23" s="25"/>
      <c r="V23" s="86"/>
      <c r="W23" s="1"/>
      <c r="X23" s="1"/>
      <c r="Y23" s="1"/>
      <c r="Z23" s="1"/>
      <c r="AA23" s="1"/>
      <c r="AB23" s="25"/>
      <c r="AC23" s="1"/>
      <c r="AD23" s="1"/>
      <c r="AE23" s="1"/>
      <c r="AF23" s="4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62</v>
      </c>
      <c r="E24" s="1"/>
      <c r="F24" s="25"/>
      <c r="G24" s="1"/>
      <c r="H24" s="1"/>
      <c r="I24" s="1"/>
      <c r="J24" s="1"/>
      <c r="K24" s="1"/>
      <c r="L24" s="1"/>
      <c r="M24" s="1"/>
      <c r="N24" s="47"/>
      <c r="O24" s="25"/>
      <c r="P24" s="1"/>
      <c r="Q24" s="47"/>
      <c r="R24" s="1"/>
      <c r="S24" s="1"/>
      <c r="T24" s="25"/>
      <c r="U24" s="25"/>
      <c r="V24" s="86"/>
      <c r="W24" s="1"/>
      <c r="X24" s="1"/>
      <c r="Y24" s="1"/>
      <c r="Z24" s="1"/>
      <c r="AA24" s="1"/>
      <c r="AB24" s="25"/>
      <c r="AC24" s="1"/>
      <c r="AD24" s="1"/>
      <c r="AE24" s="1"/>
      <c r="AF24" s="4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47"/>
      <c r="O25" s="25"/>
      <c r="P25" s="1"/>
      <c r="Q25" s="47"/>
      <c r="R25" s="1"/>
      <c r="S25" s="1"/>
      <c r="T25" s="25"/>
      <c r="U25" s="25"/>
      <c r="V25" s="86"/>
      <c r="W25" s="1"/>
      <c r="X25" s="1"/>
      <c r="Y25" s="1"/>
      <c r="Z25" s="1"/>
      <c r="AA25" s="1"/>
      <c r="AB25" s="25"/>
      <c r="AC25" s="1"/>
      <c r="AD25" s="1"/>
      <c r="AE25" s="1"/>
      <c r="AF25" s="4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47"/>
      <c r="O26" s="25"/>
      <c r="P26" s="1"/>
      <c r="Q26" s="47"/>
      <c r="R26" s="1"/>
      <c r="S26" s="1"/>
      <c r="T26" s="25"/>
      <c r="U26" s="25"/>
      <c r="V26" s="86"/>
      <c r="W26" s="1"/>
      <c r="X26" s="1"/>
      <c r="Y26" s="1"/>
      <c r="Z26" s="1"/>
      <c r="AA26" s="1"/>
      <c r="AB26" s="25"/>
      <c r="AC26" s="1"/>
      <c r="AD26" s="1"/>
      <c r="AE26" s="1"/>
      <c r="AF26" s="48"/>
      <c r="AG26" s="24"/>
      <c r="AH26" s="9"/>
      <c r="AI26" s="9"/>
      <c r="AJ26" s="9"/>
      <c r="AK26" s="9"/>
      <c r="AL26" s="9"/>
    </row>
    <row r="27" spans="1:38" ht="15" customHeight="1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24"/>
      <c r="AH27" s="9"/>
      <c r="AI27" s="9"/>
      <c r="AJ27" s="9"/>
      <c r="AK27" s="9"/>
      <c r="AL27" s="9"/>
    </row>
    <row r="28" spans="1:38" s="87" customFormat="1" ht="15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24"/>
      <c r="AH28" s="9"/>
      <c r="AI28" s="9"/>
      <c r="AJ28" s="9"/>
      <c r="AK28" s="9"/>
      <c r="AL28" s="9"/>
    </row>
    <row r="29" spans="1:38" s="87" customFormat="1" ht="15" customHeight="1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24"/>
      <c r="AH29" s="9"/>
      <c r="AI29" s="9"/>
      <c r="AJ29" s="9"/>
      <c r="AK29" s="9"/>
      <c r="AL29" s="9"/>
    </row>
    <row r="30" spans="1:38" s="87" customFormat="1" ht="1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24"/>
      <c r="AH30" s="9"/>
      <c r="AI30" s="9"/>
      <c r="AJ30" s="9"/>
      <c r="AK30" s="9"/>
      <c r="AL30" s="9"/>
    </row>
    <row r="31" spans="1:38" ht="15" customHeight="1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24"/>
      <c r="AH31" s="9"/>
      <c r="AI31" s="9"/>
      <c r="AJ31" s="9"/>
      <c r="AK31" s="9"/>
      <c r="AL31" s="9"/>
    </row>
    <row r="32" spans="1:38" ht="15" customHeight="1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9"/>
      <c r="AH32" s="9"/>
      <c r="AI32" s="9"/>
      <c r="AJ32" s="9"/>
      <c r="AK32" s="9"/>
      <c r="AL32" s="9"/>
    </row>
    <row r="33" spans="1:38" ht="15" customHeight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24"/>
      <c r="AH33" s="9"/>
      <c r="AI33" s="9"/>
      <c r="AJ33" s="9"/>
      <c r="AK33" s="9"/>
      <c r="AL33" s="9"/>
    </row>
    <row r="34" spans="1:38" ht="15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9"/>
      <c r="AH34" s="9"/>
      <c r="AI34" s="9"/>
      <c r="AJ34" s="9"/>
      <c r="AK34" s="9"/>
      <c r="AL34" s="9"/>
    </row>
    <row r="35" spans="1:38" ht="15" customHeight="1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9"/>
      <c r="AH35" s="9"/>
      <c r="AI35" s="9"/>
      <c r="AJ35" s="9"/>
      <c r="AK35" s="9"/>
      <c r="AL35" s="9"/>
    </row>
    <row r="36" spans="1:38" ht="15" customHeight="1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9"/>
      <c r="AH36" s="87"/>
      <c r="AI36" s="87"/>
      <c r="AJ36" s="87"/>
      <c r="AK36" s="87"/>
      <c r="AL36" s="87"/>
    </row>
    <row r="37" spans="1:38" ht="1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9"/>
      <c r="AH37" s="87"/>
      <c r="AI37" s="87"/>
      <c r="AJ37" s="87"/>
      <c r="AK37" s="87"/>
      <c r="AL37" s="87"/>
    </row>
    <row r="38" spans="1:38" ht="15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9"/>
    </row>
    <row r="39" spans="1:38" ht="15" customHeight="1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9"/>
    </row>
    <row r="40" spans="1:38" ht="15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9"/>
    </row>
    <row r="41" spans="1:38" ht="15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9"/>
    </row>
    <row r="42" spans="1:38" ht="1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9"/>
    </row>
    <row r="43" spans="1:38" ht="15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</row>
    <row r="44" spans="1:38" ht="15" customHeight="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</row>
    <row r="45" spans="1:38" ht="15" customHeight="1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</row>
    <row r="46" spans="1:38" ht="15" customHeight="1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</row>
    <row r="47" spans="1:38" ht="15" customHeight="1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</row>
    <row r="48" spans="1:38" ht="15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</row>
    <row r="49" spans="1:32" ht="15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2019-01-27T19:06:27Z</dcterms:modified>
</cp:coreProperties>
</file>